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<sst xmlns="http://schemas.openxmlformats.org/spreadsheetml/2006/main" count="60" uniqueCount="54">
  <si>
    <t>#</t>
  </si>
  <si>
    <t>RC</t>
  </si>
  <si>
    <t>T</t>
  </si>
  <si>
    <t>X2</t>
  </si>
  <si>
    <t>Y2</t>
  </si>
  <si>
    <t>Z2</t>
  </si>
  <si>
    <t>XY</t>
  </si>
  <si>
    <t>XZ</t>
  </si>
  <si>
    <t>YZ</t>
  </si>
  <si>
    <t>X</t>
  </si>
  <si>
    <t>Y</t>
  </si>
  <si>
    <t>Z</t>
  </si>
  <si>
    <t>C</t>
  </si>
  <si>
    <t>Comments</t>
  </si>
  <si>
    <t>TargetCont</t>
  </si>
  <si>
    <t>TransferL</t>
  </si>
  <si>
    <t>Cylinder</t>
  </si>
  <si>
    <t>Top</t>
  </si>
  <si>
    <t>AuxiliarS</t>
  </si>
  <si>
    <t>Bottom</t>
  </si>
  <si>
    <t>Zcylind1</t>
  </si>
  <si>
    <t>Ycylind</t>
  </si>
  <si>
    <t>Zcylind2</t>
  </si>
  <si>
    <t>XZPlanes</t>
  </si>
  <si>
    <t>Ycylinders</t>
  </si>
  <si>
    <t>Cone</t>
  </si>
  <si>
    <t>c~1, Y~15.9</t>
  </si>
  <si>
    <t>MK7Source (without grid)</t>
  </si>
  <si>
    <t>S1</t>
  </si>
  <si>
    <t>S2</t>
  </si>
  <si>
    <t>..</t>
  </si>
  <si>
    <t>x2+z2=(-c(y-Y))2</t>
  </si>
  <si>
    <t>Cells</t>
  </si>
  <si>
    <t>Surfaces</t>
  </si>
  <si>
    <t>Source</t>
  </si>
  <si>
    <t>M</t>
  </si>
  <si>
    <t>Cell</t>
  </si>
  <si>
    <t>Angle</t>
  </si>
  <si>
    <t>nx</t>
  </si>
  <si>
    <t>x</t>
  </si>
  <si>
    <t>y</t>
  </si>
  <si>
    <t>z</t>
  </si>
  <si>
    <t>ny</t>
  </si>
  <si>
    <t>nz</t>
  </si>
  <si>
    <t>Tally</t>
  </si>
  <si>
    <t>S</t>
  </si>
  <si>
    <t>Nmax</t>
  </si>
  <si>
    <t>1stR</t>
  </si>
  <si>
    <t>2ndR</t>
  </si>
  <si>
    <t>3rdR</t>
  </si>
  <si>
    <t>CeR</t>
  </si>
  <si>
    <t>5thR</t>
  </si>
  <si>
    <t>6thR</t>
  </si>
  <si>
    <t>7thR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</si>
</sst>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i/>
        <color rgb="FFC0C0C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00"/>
  <sheetViews>
    <sheetView tabSelected="1" workbookViewId="0" topLeftCell="B1">
      <selection activeCell="M8" sqref="M8"/>
    </sheetView>
  </sheetViews>
  <sheetFormatPr defaultColWidth="9.140625" defaultRowHeight="12.75"/>
  <cols>
    <col min="1" max="3" width="9.140625" style="1" customWidth="1"/>
    <col min="4" max="12" width="9.140625" style="4" customWidth="1"/>
    <col min="13" max="13" width="9.140625" style="2" customWidth="1"/>
    <col min="14" max="14" width="11.28125" style="9" customWidth="1"/>
    <col min="15" max="15" width="9.140625" style="6" customWidth="1"/>
    <col min="16" max="16384" width="9.140625" style="1" customWidth="1"/>
  </cols>
  <sheetData>
    <row r="1" ht="12.75">
      <c r="A1" s="2" t="s">
        <v>33</v>
      </c>
    </row>
    <row r="2" spans="1:15" s="2" customFormat="1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8" t="s">
        <v>13</v>
      </c>
      <c r="O2" s="7"/>
    </row>
    <row r="3" spans="1:15" ht="12.75">
      <c r="A3" s="1">
        <v>1</v>
      </c>
      <c r="B3" s="1">
        <f>0.5</f>
        <v>0.5</v>
      </c>
      <c r="C3" s="1">
        <v>2200</v>
      </c>
      <c r="D3" s="4">
        <v>0</v>
      </c>
      <c r="E3" s="4">
        <v>1</v>
      </c>
      <c r="F3" s="4">
        <v>1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2">
        <f>0.9*0.9</f>
        <v>0.81</v>
      </c>
      <c r="N3" s="10" t="s">
        <v>14</v>
      </c>
      <c r="O3" s="6" t="s">
        <v>16</v>
      </c>
    </row>
    <row r="4" spans="1:15" ht="12.75">
      <c r="A4" s="1">
        <f>A3+1</f>
        <v>2</v>
      </c>
      <c r="B4" s="1">
        <f>0.5</f>
        <v>0.5</v>
      </c>
      <c r="C4" s="1">
        <v>2200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1</v>
      </c>
      <c r="M4" s="2">
        <v>0</v>
      </c>
      <c r="N4" s="10"/>
      <c r="O4" s="6" t="s">
        <v>18</v>
      </c>
    </row>
    <row r="5" spans="1:15" ht="12.75">
      <c r="A5" s="1">
        <f>A4+1</f>
        <v>3</v>
      </c>
      <c r="B5" s="1">
        <f>0.5</f>
        <v>0.5</v>
      </c>
      <c r="C5" s="1">
        <v>2200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0</v>
      </c>
      <c r="L5" s="4">
        <v>0</v>
      </c>
      <c r="M5" s="2">
        <v>-10</v>
      </c>
      <c r="N5" s="10"/>
      <c r="O5" s="6" t="s">
        <v>19</v>
      </c>
    </row>
    <row r="6" spans="1:15" ht="12.75">
      <c r="A6" s="1">
        <f>A5+1</f>
        <v>4</v>
      </c>
      <c r="B6" s="1">
        <f>0.5</f>
        <v>0.5</v>
      </c>
      <c r="C6" s="1">
        <v>2200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1</v>
      </c>
      <c r="K6" s="4">
        <v>0</v>
      </c>
      <c r="L6" s="4">
        <v>0</v>
      </c>
      <c r="M6" s="2">
        <f>-M5</f>
        <v>10</v>
      </c>
      <c r="N6" s="10"/>
      <c r="O6" s="6" t="s">
        <v>17</v>
      </c>
    </row>
    <row r="7" spans="1:15" ht="12.75">
      <c r="A7" s="1">
        <v>5</v>
      </c>
      <c r="B7" s="1">
        <f>0.5</f>
        <v>0.5</v>
      </c>
      <c r="C7" s="1">
        <f aca="true" t="shared" si="0" ref="C7:C12">273+50</f>
        <v>323</v>
      </c>
      <c r="D7" s="5">
        <v>1</v>
      </c>
      <c r="E7" s="5">
        <v>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3">
        <f>0.4*0.4</f>
        <v>0.16000000000000003</v>
      </c>
      <c r="N7" s="10" t="s">
        <v>15</v>
      </c>
      <c r="O7" s="6" t="s">
        <v>20</v>
      </c>
    </row>
    <row r="8" spans="1:15" ht="12.75">
      <c r="A8" s="1">
        <f aca="true" t="shared" si="1" ref="A8:A22">A7+1</f>
        <v>6</v>
      </c>
      <c r="B8" s="1">
        <f aca="true" t="shared" si="2" ref="B8:B26">0.5</f>
        <v>0.5</v>
      </c>
      <c r="C8" s="1">
        <f t="shared" si="0"/>
        <v>323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1</v>
      </c>
      <c r="M8" s="2">
        <v>4.11</v>
      </c>
      <c r="N8" s="10"/>
      <c r="O8" s="6" t="s">
        <v>18</v>
      </c>
    </row>
    <row r="9" spans="1:15" ht="12.75">
      <c r="A9" s="1">
        <f t="shared" si="1"/>
        <v>7</v>
      </c>
      <c r="B9" s="1">
        <f t="shared" si="2"/>
        <v>0.5</v>
      </c>
      <c r="C9" s="1">
        <f t="shared" si="0"/>
        <v>323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2">
        <v>-0.5</v>
      </c>
      <c r="N9" s="10"/>
      <c r="O9" s="6" t="s">
        <v>19</v>
      </c>
    </row>
    <row r="10" spans="1:16" ht="12.75">
      <c r="A10" s="1">
        <f t="shared" si="1"/>
        <v>8</v>
      </c>
      <c r="B10" s="1">
        <f t="shared" si="2"/>
        <v>0.5</v>
      </c>
      <c r="C10" s="1">
        <f t="shared" si="0"/>
        <v>323</v>
      </c>
      <c r="D10" s="5">
        <v>1</v>
      </c>
      <c r="E10" s="5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-8.22</v>
      </c>
      <c r="M10" s="3">
        <v>-16.74</v>
      </c>
      <c r="N10" s="10"/>
      <c r="O10" s="6" t="s">
        <v>21</v>
      </c>
      <c r="P10" s="1" t="s">
        <v>31</v>
      </c>
    </row>
    <row r="11" spans="1:15" ht="12.75">
      <c r="A11" s="1">
        <f t="shared" si="1"/>
        <v>9</v>
      </c>
      <c r="B11" s="1">
        <f t="shared" si="2"/>
        <v>0.5</v>
      </c>
      <c r="C11" s="1">
        <f t="shared" si="0"/>
        <v>323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2">
        <v>11</v>
      </c>
      <c r="N11" s="10"/>
      <c r="O11" s="6" t="s">
        <v>17</v>
      </c>
    </row>
    <row r="12" spans="1:15" ht="12.75">
      <c r="A12" s="1">
        <f t="shared" si="1"/>
        <v>10</v>
      </c>
      <c r="B12" s="1">
        <f t="shared" si="2"/>
        <v>0.5</v>
      </c>
      <c r="C12" s="1">
        <f t="shared" si="0"/>
        <v>323</v>
      </c>
      <c r="D12" s="5">
        <v>1</v>
      </c>
      <c r="E12" s="5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-21</v>
      </c>
      <c r="L12" s="5">
        <v>0</v>
      </c>
      <c r="M12" s="3">
        <v>-110.16</v>
      </c>
      <c r="N12" s="10"/>
      <c r="O12" s="6" t="s">
        <v>22</v>
      </c>
    </row>
    <row r="13" spans="1:15" ht="12.75">
      <c r="A13" s="1">
        <f t="shared" si="1"/>
        <v>11</v>
      </c>
      <c r="B13" s="1">
        <f t="shared" si="2"/>
        <v>0.5</v>
      </c>
      <c r="C13" s="1">
        <v>773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2">
        <v>9.47</v>
      </c>
      <c r="N13" s="12" t="s">
        <v>27</v>
      </c>
      <c r="O13" s="11" t="s">
        <v>23</v>
      </c>
    </row>
    <row r="14" spans="1:15" ht="12.75">
      <c r="A14" s="1">
        <f t="shared" si="1"/>
        <v>12</v>
      </c>
      <c r="B14" s="1">
        <f t="shared" si="2"/>
        <v>0.5</v>
      </c>
      <c r="C14" s="1">
        <f>C13</f>
        <v>773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2">
        <v>12.73</v>
      </c>
      <c r="N14" s="12"/>
      <c r="O14" s="11"/>
    </row>
    <row r="15" spans="1:15" ht="12.75">
      <c r="A15" s="1">
        <f t="shared" si="1"/>
        <v>13</v>
      </c>
      <c r="B15" s="1">
        <f t="shared" si="2"/>
        <v>0.5</v>
      </c>
      <c r="C15" s="1">
        <f aca="true" t="shared" si="3" ref="C15:C21">C14</f>
        <v>773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3">
        <v>13.08</v>
      </c>
      <c r="N15" s="12"/>
      <c r="O15" s="11"/>
    </row>
    <row r="16" spans="1:15" ht="12.75">
      <c r="A16" s="1">
        <f t="shared" si="1"/>
        <v>14</v>
      </c>
      <c r="B16" s="1">
        <f t="shared" si="2"/>
        <v>0.5</v>
      </c>
      <c r="C16" s="1">
        <f t="shared" si="3"/>
        <v>773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3">
        <v>13.55</v>
      </c>
      <c r="N16" s="12"/>
      <c r="O16" s="11"/>
    </row>
    <row r="17" spans="1:15" ht="12.75">
      <c r="A17" s="1">
        <f t="shared" si="1"/>
        <v>15</v>
      </c>
      <c r="B17" s="1">
        <f t="shared" si="2"/>
        <v>0.5</v>
      </c>
      <c r="C17" s="1">
        <f t="shared" si="3"/>
        <v>773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3">
        <v>14.372</v>
      </c>
      <c r="N17" s="12"/>
      <c r="O17" s="11"/>
    </row>
    <row r="18" spans="1:15" ht="12.75">
      <c r="A18" s="1">
        <f t="shared" si="1"/>
        <v>16</v>
      </c>
      <c r="B18" s="1">
        <f t="shared" si="2"/>
        <v>0.5</v>
      </c>
      <c r="C18" s="1">
        <f t="shared" si="3"/>
        <v>773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3">
        <v>15.5</v>
      </c>
      <c r="N18" s="12"/>
      <c r="O18" s="11"/>
    </row>
    <row r="19" spans="1:15" ht="12.75">
      <c r="A19" s="1">
        <f t="shared" si="1"/>
        <v>17</v>
      </c>
      <c r="B19" s="1">
        <f t="shared" si="2"/>
        <v>0.5</v>
      </c>
      <c r="C19" s="1">
        <f t="shared" si="3"/>
        <v>773</v>
      </c>
      <c r="D19" s="4">
        <v>1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3">
        <f>1.747385*1.747385</f>
        <v>3.0533543382249997</v>
      </c>
      <c r="N19" s="12"/>
      <c r="O19" s="11" t="s">
        <v>24</v>
      </c>
    </row>
    <row r="20" spans="1:15" ht="12.75">
      <c r="A20" s="1">
        <f t="shared" si="1"/>
        <v>18</v>
      </c>
      <c r="B20" s="1">
        <f t="shared" si="2"/>
        <v>0.5</v>
      </c>
      <c r="C20" s="1">
        <f t="shared" si="3"/>
        <v>773</v>
      </c>
      <c r="D20" s="4">
        <v>1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3">
        <f>1.611477*1.611477</f>
        <v>2.5968581215290003</v>
      </c>
      <c r="N20" s="12"/>
      <c r="O20" s="11"/>
    </row>
    <row r="21" spans="1:15" ht="12.75">
      <c r="A21" s="1">
        <f t="shared" si="1"/>
        <v>19</v>
      </c>
      <c r="B21" s="1">
        <f t="shared" si="2"/>
        <v>0.5</v>
      </c>
      <c r="C21" s="1">
        <f t="shared" si="3"/>
        <v>773</v>
      </c>
      <c r="D21" s="4">
        <v>1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3">
        <f>1.262*1.262</f>
        <v>1.592644</v>
      </c>
      <c r="N21" s="12"/>
      <c r="O21" s="11"/>
    </row>
    <row r="22" spans="1:18" ht="12.75">
      <c r="A22" s="1">
        <f t="shared" si="1"/>
        <v>20</v>
      </c>
      <c r="B22" s="1">
        <f t="shared" si="2"/>
        <v>0.5</v>
      </c>
      <c r="C22" s="1">
        <f>C21</f>
        <v>773</v>
      </c>
      <c r="D22" s="4">
        <v>1</v>
      </c>
      <c r="E22" s="4">
        <v>-1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f>2*SQRT(M22)</f>
        <v>31.8</v>
      </c>
      <c r="L22" s="4">
        <v>0</v>
      </c>
      <c r="M22" s="3">
        <f>15.9*15.9</f>
        <v>252.81</v>
      </c>
      <c r="N22" s="12"/>
      <c r="O22" s="6" t="s">
        <v>25</v>
      </c>
      <c r="P22" s="1" t="s">
        <v>31</v>
      </c>
      <c r="R22" s="1" t="s">
        <v>26</v>
      </c>
    </row>
    <row r="23" spans="1:16" ht="12.75">
      <c r="A23" s="1">
        <f>A22+1</f>
        <v>21</v>
      </c>
      <c r="B23" s="1">
        <f t="shared" si="2"/>
        <v>0.5</v>
      </c>
      <c r="C23" s="1">
        <v>773</v>
      </c>
      <c r="D23" s="4">
        <v>1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f>-2*O23</f>
        <v>0.18</v>
      </c>
      <c r="K23" s="4">
        <v>0</v>
      </c>
      <c r="L23" s="4">
        <f>-2*P23</f>
        <v>-1.08</v>
      </c>
      <c r="M23" s="2">
        <f>0.16*0.16</f>
        <v>0.0256</v>
      </c>
      <c r="N23" s="6" t="s">
        <v>47</v>
      </c>
      <c r="O23" s="1">
        <v>-0.09</v>
      </c>
      <c r="P23" s="1">
        <f>3*0.18</f>
        <v>0.54</v>
      </c>
    </row>
    <row r="24" spans="1:16" ht="12.75">
      <c r="A24" s="1">
        <f aca="true" t="shared" si="4" ref="A24:A53">A23+1</f>
        <v>22</v>
      </c>
      <c r="B24" s="1">
        <f t="shared" si="2"/>
        <v>0.5</v>
      </c>
      <c r="C24" s="1">
        <v>773</v>
      </c>
      <c r="D24" s="4">
        <v>1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f aca="true" t="shared" si="5" ref="J24:J53">-2*O24</f>
        <v>-0.18</v>
      </c>
      <c r="K24" s="4">
        <f>K23</f>
        <v>0</v>
      </c>
      <c r="L24" s="4">
        <f aca="true" t="shared" si="6" ref="L24:L53">-2*P24</f>
        <v>-1.08</v>
      </c>
      <c r="M24" s="2">
        <f aca="true" t="shared" si="7" ref="M24:M53">0.16*0.16</f>
        <v>0.0256</v>
      </c>
      <c r="N24" s="6"/>
      <c r="O24" s="1">
        <v>0.09</v>
      </c>
      <c r="P24" s="1">
        <f>3*0.18</f>
        <v>0.54</v>
      </c>
    </row>
    <row r="25" spans="1:16" ht="12.75">
      <c r="A25" s="1">
        <f t="shared" si="4"/>
        <v>23</v>
      </c>
      <c r="B25" s="1">
        <f t="shared" si="2"/>
        <v>0.5</v>
      </c>
      <c r="C25" s="1">
        <v>773</v>
      </c>
      <c r="D25" s="4">
        <v>1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f t="shared" si="5"/>
        <v>0.72</v>
      </c>
      <c r="K25" s="4">
        <f aca="true" t="shared" si="8" ref="K25:K53">K24</f>
        <v>0</v>
      </c>
      <c r="L25" s="4">
        <f t="shared" si="6"/>
        <v>-0.72</v>
      </c>
      <c r="M25" s="2">
        <f t="shared" si="7"/>
        <v>0.0256</v>
      </c>
      <c r="N25" s="6" t="s">
        <v>48</v>
      </c>
      <c r="O25" s="1">
        <f>-2*0.18</f>
        <v>-0.36</v>
      </c>
      <c r="P25" s="1">
        <f>2*0.18</f>
        <v>0.36</v>
      </c>
    </row>
    <row r="26" spans="1:16" ht="12.75">
      <c r="A26" s="1">
        <f t="shared" si="4"/>
        <v>24</v>
      </c>
      <c r="B26" s="1">
        <f t="shared" si="2"/>
        <v>0.5</v>
      </c>
      <c r="C26" s="1">
        <v>773</v>
      </c>
      <c r="D26" s="4">
        <v>1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f t="shared" si="5"/>
        <v>0.36</v>
      </c>
      <c r="K26" s="4">
        <f t="shared" si="8"/>
        <v>0</v>
      </c>
      <c r="L26" s="4">
        <f t="shared" si="6"/>
        <v>-0.72</v>
      </c>
      <c r="M26" s="2">
        <f t="shared" si="7"/>
        <v>0.0256</v>
      </c>
      <c r="N26" s="6"/>
      <c r="O26" s="1">
        <f>-1*0.18</f>
        <v>-0.18</v>
      </c>
      <c r="P26" s="1">
        <f>2*0.18</f>
        <v>0.36</v>
      </c>
    </row>
    <row r="27" spans="1:16" ht="12.75">
      <c r="A27" s="1">
        <f t="shared" si="4"/>
        <v>25</v>
      </c>
      <c r="B27" s="1">
        <f>0.5</f>
        <v>0.5</v>
      </c>
      <c r="C27" s="1">
        <v>773</v>
      </c>
      <c r="D27" s="4">
        <v>1</v>
      </c>
      <c r="E27" s="4">
        <v>0</v>
      </c>
      <c r="F27" s="4">
        <v>1</v>
      </c>
      <c r="G27" s="4">
        <v>0</v>
      </c>
      <c r="H27" s="4">
        <v>0</v>
      </c>
      <c r="I27" s="4">
        <v>0</v>
      </c>
      <c r="J27" s="4">
        <f t="shared" si="5"/>
        <v>0</v>
      </c>
      <c r="K27" s="4">
        <f t="shared" si="8"/>
        <v>0</v>
      </c>
      <c r="L27" s="4">
        <f t="shared" si="6"/>
        <v>-0.72</v>
      </c>
      <c r="M27" s="2">
        <f t="shared" si="7"/>
        <v>0.0256</v>
      </c>
      <c r="N27" s="6"/>
      <c r="O27" s="1">
        <v>0</v>
      </c>
      <c r="P27" s="1">
        <f>2*0.18</f>
        <v>0.36</v>
      </c>
    </row>
    <row r="28" spans="1:16" ht="12.75">
      <c r="A28" s="1">
        <f t="shared" si="4"/>
        <v>26</v>
      </c>
      <c r="B28" s="1">
        <f aca="true" t="shared" si="9" ref="B28:B53">0.5</f>
        <v>0.5</v>
      </c>
      <c r="C28" s="1">
        <v>773</v>
      </c>
      <c r="D28" s="4">
        <v>1</v>
      </c>
      <c r="E28" s="4">
        <v>0</v>
      </c>
      <c r="F28" s="4">
        <v>1</v>
      </c>
      <c r="G28" s="4">
        <v>0</v>
      </c>
      <c r="H28" s="4">
        <v>0</v>
      </c>
      <c r="I28" s="4">
        <v>0</v>
      </c>
      <c r="J28" s="4">
        <f t="shared" si="5"/>
        <v>-0.36</v>
      </c>
      <c r="K28" s="4">
        <f t="shared" si="8"/>
        <v>0</v>
      </c>
      <c r="L28" s="4">
        <f t="shared" si="6"/>
        <v>-0.72</v>
      </c>
      <c r="M28" s="2">
        <f t="shared" si="7"/>
        <v>0.0256</v>
      </c>
      <c r="N28" s="6"/>
      <c r="O28" s="1">
        <f>1*0.18</f>
        <v>0.18</v>
      </c>
      <c r="P28" s="1">
        <f>2*0.18</f>
        <v>0.36</v>
      </c>
    </row>
    <row r="29" spans="1:16" ht="12.75">
      <c r="A29" s="1">
        <f t="shared" si="4"/>
        <v>27</v>
      </c>
      <c r="B29" s="1">
        <f t="shared" si="9"/>
        <v>0.5</v>
      </c>
      <c r="C29" s="1">
        <v>773</v>
      </c>
      <c r="D29" s="4">
        <v>1</v>
      </c>
      <c r="E29" s="4">
        <v>0</v>
      </c>
      <c r="F29" s="4">
        <v>1</v>
      </c>
      <c r="G29" s="4">
        <v>0</v>
      </c>
      <c r="H29" s="4">
        <v>0</v>
      </c>
      <c r="I29" s="4">
        <v>0</v>
      </c>
      <c r="J29" s="4">
        <f t="shared" si="5"/>
        <v>-0.72</v>
      </c>
      <c r="K29" s="4">
        <f t="shared" si="8"/>
        <v>0</v>
      </c>
      <c r="L29" s="4">
        <f t="shared" si="6"/>
        <v>-0.72</v>
      </c>
      <c r="M29" s="2">
        <f t="shared" si="7"/>
        <v>0.0256</v>
      </c>
      <c r="N29" s="6"/>
      <c r="O29" s="1">
        <f>2*0.18</f>
        <v>0.36</v>
      </c>
      <c r="P29" s="1">
        <f>2*0.18</f>
        <v>0.36</v>
      </c>
    </row>
    <row r="30" spans="1:16" ht="12.75">
      <c r="A30" s="1">
        <f t="shared" si="4"/>
        <v>28</v>
      </c>
      <c r="B30" s="1">
        <f t="shared" si="9"/>
        <v>0.5</v>
      </c>
      <c r="C30" s="1">
        <v>773</v>
      </c>
      <c r="D30" s="4">
        <v>1</v>
      </c>
      <c r="E30" s="4">
        <v>0</v>
      </c>
      <c r="F30" s="4">
        <v>1</v>
      </c>
      <c r="G30" s="4">
        <v>0</v>
      </c>
      <c r="H30" s="4">
        <v>0</v>
      </c>
      <c r="I30" s="4">
        <v>0</v>
      </c>
      <c r="J30" s="4">
        <f t="shared" si="5"/>
        <v>0.8999999999999999</v>
      </c>
      <c r="K30" s="4">
        <f t="shared" si="8"/>
        <v>0</v>
      </c>
      <c r="L30" s="4">
        <f t="shared" si="6"/>
        <v>-0.36</v>
      </c>
      <c r="M30" s="2">
        <f t="shared" si="7"/>
        <v>0.0256</v>
      </c>
      <c r="N30" s="6" t="s">
        <v>49</v>
      </c>
      <c r="O30" s="1">
        <f>-0.09+O25</f>
        <v>-0.44999999999999996</v>
      </c>
      <c r="P30" s="1">
        <f aca="true" t="shared" si="10" ref="P30:P35">1*0.18</f>
        <v>0.18</v>
      </c>
    </row>
    <row r="31" spans="1:16" ht="12.75">
      <c r="A31" s="1">
        <f t="shared" si="4"/>
        <v>29</v>
      </c>
      <c r="B31" s="1">
        <f t="shared" si="9"/>
        <v>0.5</v>
      </c>
      <c r="C31" s="1">
        <v>773</v>
      </c>
      <c r="D31" s="4">
        <v>1</v>
      </c>
      <c r="E31" s="4">
        <v>0</v>
      </c>
      <c r="F31" s="4">
        <v>1</v>
      </c>
      <c r="G31" s="4">
        <v>0</v>
      </c>
      <c r="H31" s="4">
        <v>0</v>
      </c>
      <c r="I31" s="4">
        <v>0</v>
      </c>
      <c r="J31" s="4">
        <f t="shared" si="5"/>
        <v>0.54</v>
      </c>
      <c r="K31" s="4">
        <f t="shared" si="8"/>
        <v>0</v>
      </c>
      <c r="L31" s="4">
        <f t="shared" si="6"/>
        <v>-0.36</v>
      </c>
      <c r="M31" s="2">
        <f t="shared" si="7"/>
        <v>0.0256</v>
      </c>
      <c r="N31" s="6"/>
      <c r="O31" s="1">
        <f>-0.09+O26</f>
        <v>-0.27</v>
      </c>
      <c r="P31" s="1">
        <f t="shared" si="10"/>
        <v>0.18</v>
      </c>
    </row>
    <row r="32" spans="1:16" ht="12.75">
      <c r="A32" s="1">
        <f t="shared" si="4"/>
        <v>30</v>
      </c>
      <c r="B32" s="1">
        <f t="shared" si="9"/>
        <v>0.5</v>
      </c>
      <c r="C32" s="1">
        <v>773</v>
      </c>
      <c r="D32" s="4">
        <v>1</v>
      </c>
      <c r="E32" s="4">
        <v>0</v>
      </c>
      <c r="F32" s="4">
        <v>1</v>
      </c>
      <c r="G32" s="4">
        <v>0</v>
      </c>
      <c r="H32" s="4">
        <v>0</v>
      </c>
      <c r="I32" s="4">
        <v>0</v>
      </c>
      <c r="J32" s="4">
        <f t="shared" si="5"/>
        <v>0.18</v>
      </c>
      <c r="K32" s="4">
        <f t="shared" si="8"/>
        <v>0</v>
      </c>
      <c r="L32" s="4">
        <f t="shared" si="6"/>
        <v>-0.36</v>
      </c>
      <c r="M32" s="2">
        <f t="shared" si="7"/>
        <v>0.0256</v>
      </c>
      <c r="N32" s="6"/>
      <c r="O32" s="1">
        <f>-0.09+O27</f>
        <v>-0.09</v>
      </c>
      <c r="P32" s="1">
        <f t="shared" si="10"/>
        <v>0.18</v>
      </c>
    </row>
    <row r="33" spans="1:16" ht="12.75">
      <c r="A33" s="1">
        <f t="shared" si="4"/>
        <v>31</v>
      </c>
      <c r="B33" s="1">
        <f t="shared" si="9"/>
        <v>0.5</v>
      </c>
      <c r="C33" s="1">
        <v>773</v>
      </c>
      <c r="D33" s="4">
        <v>1</v>
      </c>
      <c r="E33" s="4">
        <v>0</v>
      </c>
      <c r="F33" s="4">
        <v>1</v>
      </c>
      <c r="G33" s="4">
        <v>0</v>
      </c>
      <c r="H33" s="4">
        <v>0</v>
      </c>
      <c r="I33" s="4">
        <v>0</v>
      </c>
      <c r="J33" s="4">
        <f t="shared" si="5"/>
        <v>-0.18</v>
      </c>
      <c r="K33" s="4">
        <f t="shared" si="8"/>
        <v>0</v>
      </c>
      <c r="L33" s="4">
        <f t="shared" si="6"/>
        <v>-0.36</v>
      </c>
      <c r="M33" s="2">
        <f t="shared" si="7"/>
        <v>0.0256</v>
      </c>
      <c r="N33" s="6"/>
      <c r="O33" s="1">
        <f>-0.09+O28</f>
        <v>0.09</v>
      </c>
      <c r="P33" s="1">
        <f t="shared" si="10"/>
        <v>0.18</v>
      </c>
    </row>
    <row r="34" spans="1:16" ht="12.75">
      <c r="A34" s="1">
        <f t="shared" si="4"/>
        <v>32</v>
      </c>
      <c r="B34" s="1">
        <f t="shared" si="9"/>
        <v>0.5</v>
      </c>
      <c r="C34" s="1">
        <v>773</v>
      </c>
      <c r="D34" s="4">
        <v>1</v>
      </c>
      <c r="E34" s="4">
        <v>0</v>
      </c>
      <c r="F34" s="4">
        <v>1</v>
      </c>
      <c r="G34" s="4">
        <v>0</v>
      </c>
      <c r="H34" s="4">
        <v>0</v>
      </c>
      <c r="I34" s="4">
        <v>0</v>
      </c>
      <c r="J34" s="4">
        <f t="shared" si="5"/>
        <v>-0.54</v>
      </c>
      <c r="K34" s="4">
        <f t="shared" si="8"/>
        <v>0</v>
      </c>
      <c r="L34" s="4">
        <f t="shared" si="6"/>
        <v>-0.36</v>
      </c>
      <c r="M34" s="2">
        <f t="shared" si="7"/>
        <v>0.0256</v>
      </c>
      <c r="N34" s="6"/>
      <c r="O34" s="1">
        <f>-0.09+O29</f>
        <v>0.27</v>
      </c>
      <c r="P34" s="1">
        <f t="shared" si="10"/>
        <v>0.18</v>
      </c>
    </row>
    <row r="35" spans="1:16" ht="12.75">
      <c r="A35" s="1">
        <f t="shared" si="4"/>
        <v>33</v>
      </c>
      <c r="B35" s="1">
        <f t="shared" si="9"/>
        <v>0.5</v>
      </c>
      <c r="C35" s="1">
        <v>773</v>
      </c>
      <c r="D35" s="4">
        <v>1</v>
      </c>
      <c r="E35" s="4">
        <v>0</v>
      </c>
      <c r="F35" s="4">
        <v>1</v>
      </c>
      <c r="G35" s="4">
        <v>0</v>
      </c>
      <c r="H35" s="4">
        <v>0</v>
      </c>
      <c r="I35" s="4">
        <v>0</v>
      </c>
      <c r="J35" s="4">
        <f t="shared" si="5"/>
        <v>-0.9</v>
      </c>
      <c r="K35" s="4">
        <f t="shared" si="8"/>
        <v>0</v>
      </c>
      <c r="L35" s="4">
        <f t="shared" si="6"/>
        <v>-0.36</v>
      </c>
      <c r="M35" s="2">
        <f t="shared" si="7"/>
        <v>0.0256</v>
      </c>
      <c r="N35" s="6"/>
      <c r="O35" s="1">
        <f>0.45</f>
        <v>0.45</v>
      </c>
      <c r="P35" s="1">
        <f t="shared" si="10"/>
        <v>0.18</v>
      </c>
    </row>
    <row r="36" spans="1:16" ht="12.75">
      <c r="A36" s="1">
        <f t="shared" si="4"/>
        <v>34</v>
      </c>
      <c r="B36" s="1">
        <f t="shared" si="9"/>
        <v>0.5</v>
      </c>
      <c r="C36" s="1">
        <v>773</v>
      </c>
      <c r="D36" s="4">
        <v>1</v>
      </c>
      <c r="E36" s="4">
        <v>0</v>
      </c>
      <c r="F36" s="4">
        <v>1</v>
      </c>
      <c r="G36" s="4">
        <v>0</v>
      </c>
      <c r="H36" s="4">
        <v>0</v>
      </c>
      <c r="I36" s="4">
        <v>0</v>
      </c>
      <c r="J36" s="4">
        <f t="shared" si="5"/>
        <v>0.72</v>
      </c>
      <c r="K36" s="4">
        <f t="shared" si="8"/>
        <v>0</v>
      </c>
      <c r="L36" s="4">
        <f t="shared" si="6"/>
        <v>0</v>
      </c>
      <c r="M36" s="2">
        <f t="shared" si="7"/>
        <v>0.0256</v>
      </c>
      <c r="N36" s="6" t="s">
        <v>50</v>
      </c>
      <c r="O36" s="1">
        <f>-2*0.18</f>
        <v>-0.36</v>
      </c>
      <c r="P36" s="1">
        <f>0</f>
        <v>0</v>
      </c>
    </row>
    <row r="37" spans="1:16" ht="12.75">
      <c r="A37" s="1">
        <f t="shared" si="4"/>
        <v>35</v>
      </c>
      <c r="B37" s="1">
        <f t="shared" si="9"/>
        <v>0.5</v>
      </c>
      <c r="C37" s="1">
        <v>773</v>
      </c>
      <c r="D37" s="4">
        <v>1</v>
      </c>
      <c r="E37" s="4">
        <v>0</v>
      </c>
      <c r="F37" s="4">
        <v>1</v>
      </c>
      <c r="G37" s="4">
        <v>0</v>
      </c>
      <c r="H37" s="4">
        <v>0</v>
      </c>
      <c r="I37" s="4">
        <v>0</v>
      </c>
      <c r="J37" s="4">
        <f t="shared" si="5"/>
        <v>0.36</v>
      </c>
      <c r="K37" s="4">
        <f t="shared" si="8"/>
        <v>0</v>
      </c>
      <c r="L37" s="4">
        <f t="shared" si="6"/>
        <v>0</v>
      </c>
      <c r="M37" s="2">
        <f t="shared" si="7"/>
        <v>0.0256</v>
      </c>
      <c r="N37" s="6"/>
      <c r="O37" s="1">
        <f>-1*0.18</f>
        <v>-0.18</v>
      </c>
      <c r="P37" s="1">
        <f>0</f>
        <v>0</v>
      </c>
    </row>
    <row r="38" spans="1:16" ht="12.75">
      <c r="A38" s="1">
        <f t="shared" si="4"/>
        <v>36</v>
      </c>
      <c r="B38" s="1">
        <f t="shared" si="9"/>
        <v>0.5</v>
      </c>
      <c r="C38" s="1">
        <v>773</v>
      </c>
      <c r="D38" s="4">
        <v>1</v>
      </c>
      <c r="E38" s="4">
        <v>0</v>
      </c>
      <c r="F38" s="4">
        <v>1</v>
      </c>
      <c r="G38" s="4">
        <v>0</v>
      </c>
      <c r="H38" s="4">
        <v>0</v>
      </c>
      <c r="I38" s="4">
        <v>0</v>
      </c>
      <c r="J38" s="4">
        <f t="shared" si="5"/>
        <v>0</v>
      </c>
      <c r="K38" s="4">
        <f t="shared" si="8"/>
        <v>0</v>
      </c>
      <c r="L38" s="4">
        <f t="shared" si="6"/>
        <v>0</v>
      </c>
      <c r="M38" s="2">
        <f t="shared" si="7"/>
        <v>0.0256</v>
      </c>
      <c r="N38" s="6"/>
      <c r="O38" s="1">
        <v>0</v>
      </c>
      <c r="P38" s="1">
        <f>0</f>
        <v>0</v>
      </c>
    </row>
    <row r="39" spans="1:16" ht="12.75">
      <c r="A39" s="1">
        <f t="shared" si="4"/>
        <v>37</v>
      </c>
      <c r="B39" s="1">
        <f t="shared" si="9"/>
        <v>0.5</v>
      </c>
      <c r="C39" s="1">
        <v>773</v>
      </c>
      <c r="D39" s="4">
        <v>1</v>
      </c>
      <c r="E39" s="4">
        <v>0</v>
      </c>
      <c r="F39" s="4">
        <v>1</v>
      </c>
      <c r="G39" s="4">
        <v>0</v>
      </c>
      <c r="H39" s="4">
        <v>0</v>
      </c>
      <c r="I39" s="4">
        <v>0</v>
      </c>
      <c r="J39" s="4">
        <f t="shared" si="5"/>
        <v>-0.36</v>
      </c>
      <c r="K39" s="4">
        <f t="shared" si="8"/>
        <v>0</v>
      </c>
      <c r="L39" s="4">
        <f t="shared" si="6"/>
        <v>0</v>
      </c>
      <c r="M39" s="2">
        <f t="shared" si="7"/>
        <v>0.0256</v>
      </c>
      <c r="N39" s="6"/>
      <c r="O39" s="1">
        <f>1*0.18</f>
        <v>0.18</v>
      </c>
      <c r="P39" s="1">
        <f>0</f>
        <v>0</v>
      </c>
    </row>
    <row r="40" spans="1:16" ht="12.75">
      <c r="A40" s="1">
        <f t="shared" si="4"/>
        <v>38</v>
      </c>
      <c r="B40" s="1">
        <f t="shared" si="9"/>
        <v>0.5</v>
      </c>
      <c r="C40" s="1">
        <v>773</v>
      </c>
      <c r="D40" s="4">
        <v>1</v>
      </c>
      <c r="E40" s="4">
        <v>0</v>
      </c>
      <c r="F40" s="4">
        <v>1</v>
      </c>
      <c r="G40" s="4">
        <v>0</v>
      </c>
      <c r="H40" s="4">
        <v>0</v>
      </c>
      <c r="I40" s="4">
        <v>0</v>
      </c>
      <c r="J40" s="4">
        <f t="shared" si="5"/>
        <v>-0.72</v>
      </c>
      <c r="K40" s="4">
        <f t="shared" si="8"/>
        <v>0</v>
      </c>
      <c r="L40" s="4">
        <f t="shared" si="6"/>
        <v>0</v>
      </c>
      <c r="M40" s="2">
        <f t="shared" si="7"/>
        <v>0.0256</v>
      </c>
      <c r="N40" s="6"/>
      <c r="O40" s="1">
        <f>2*0.18</f>
        <v>0.36</v>
      </c>
      <c r="P40" s="1">
        <f>0</f>
        <v>0</v>
      </c>
    </row>
    <row r="41" spans="1:16" ht="12.75">
      <c r="A41" s="1">
        <f t="shared" si="4"/>
        <v>39</v>
      </c>
      <c r="B41" s="1">
        <f t="shared" si="9"/>
        <v>0.5</v>
      </c>
      <c r="C41" s="1">
        <v>773</v>
      </c>
      <c r="D41" s="4">
        <v>1</v>
      </c>
      <c r="E41" s="4">
        <v>0</v>
      </c>
      <c r="F41" s="4">
        <v>1</v>
      </c>
      <c r="G41" s="4">
        <v>0</v>
      </c>
      <c r="H41" s="4">
        <v>0</v>
      </c>
      <c r="I41" s="4">
        <v>0</v>
      </c>
      <c r="J41" s="4">
        <f t="shared" si="5"/>
        <v>0.8999999999999999</v>
      </c>
      <c r="K41" s="4">
        <f t="shared" si="8"/>
        <v>0</v>
      </c>
      <c r="L41" s="4">
        <f t="shared" si="6"/>
        <v>0.36</v>
      </c>
      <c r="M41" s="2">
        <f t="shared" si="7"/>
        <v>0.0256</v>
      </c>
      <c r="N41" s="6" t="s">
        <v>51</v>
      </c>
      <c r="O41" s="1">
        <f>-0.09+O36</f>
        <v>-0.44999999999999996</v>
      </c>
      <c r="P41" s="1">
        <f aca="true" t="shared" si="11" ref="P41:P46">-1*0.18</f>
        <v>-0.18</v>
      </c>
    </row>
    <row r="42" spans="1:16" ht="12.75">
      <c r="A42" s="1">
        <f t="shared" si="4"/>
        <v>40</v>
      </c>
      <c r="B42" s="1">
        <f t="shared" si="9"/>
        <v>0.5</v>
      </c>
      <c r="C42" s="1">
        <v>773</v>
      </c>
      <c r="D42" s="4">
        <v>1</v>
      </c>
      <c r="E42" s="4">
        <v>0</v>
      </c>
      <c r="F42" s="4">
        <v>1</v>
      </c>
      <c r="G42" s="4">
        <v>0</v>
      </c>
      <c r="H42" s="4">
        <v>0</v>
      </c>
      <c r="I42" s="4">
        <v>0</v>
      </c>
      <c r="J42" s="4">
        <f t="shared" si="5"/>
        <v>0.54</v>
      </c>
      <c r="K42" s="4">
        <f t="shared" si="8"/>
        <v>0</v>
      </c>
      <c r="L42" s="4">
        <f t="shared" si="6"/>
        <v>0.36</v>
      </c>
      <c r="M42" s="2">
        <f t="shared" si="7"/>
        <v>0.0256</v>
      </c>
      <c r="N42" s="6"/>
      <c r="O42" s="1">
        <f>-0.09+O37</f>
        <v>-0.27</v>
      </c>
      <c r="P42" s="1">
        <f t="shared" si="11"/>
        <v>-0.18</v>
      </c>
    </row>
    <row r="43" spans="1:16" ht="12.75">
      <c r="A43" s="1">
        <f t="shared" si="4"/>
        <v>41</v>
      </c>
      <c r="B43" s="1">
        <f t="shared" si="9"/>
        <v>0.5</v>
      </c>
      <c r="C43" s="1">
        <v>773</v>
      </c>
      <c r="D43" s="4">
        <v>1</v>
      </c>
      <c r="E43" s="4">
        <v>0</v>
      </c>
      <c r="F43" s="4">
        <v>1</v>
      </c>
      <c r="G43" s="4">
        <v>0</v>
      </c>
      <c r="H43" s="4">
        <v>0</v>
      </c>
      <c r="I43" s="4">
        <v>0</v>
      </c>
      <c r="J43" s="4">
        <f t="shared" si="5"/>
        <v>0.18</v>
      </c>
      <c r="K43" s="4">
        <f t="shared" si="8"/>
        <v>0</v>
      </c>
      <c r="L43" s="4">
        <f t="shared" si="6"/>
        <v>0.36</v>
      </c>
      <c r="M43" s="2">
        <f t="shared" si="7"/>
        <v>0.0256</v>
      </c>
      <c r="N43" s="6"/>
      <c r="O43" s="1">
        <f>-0.09+O38</f>
        <v>-0.09</v>
      </c>
      <c r="P43" s="1">
        <f t="shared" si="11"/>
        <v>-0.18</v>
      </c>
    </row>
    <row r="44" spans="1:16" ht="12.75">
      <c r="A44" s="1">
        <f t="shared" si="4"/>
        <v>42</v>
      </c>
      <c r="B44" s="1">
        <f t="shared" si="9"/>
        <v>0.5</v>
      </c>
      <c r="C44" s="1">
        <v>773</v>
      </c>
      <c r="D44" s="4">
        <v>1</v>
      </c>
      <c r="E44" s="4">
        <v>0</v>
      </c>
      <c r="F44" s="4">
        <v>1</v>
      </c>
      <c r="G44" s="4">
        <v>0</v>
      </c>
      <c r="H44" s="4">
        <v>0</v>
      </c>
      <c r="I44" s="4">
        <v>0</v>
      </c>
      <c r="J44" s="4">
        <f t="shared" si="5"/>
        <v>-0.18</v>
      </c>
      <c r="K44" s="4">
        <f t="shared" si="8"/>
        <v>0</v>
      </c>
      <c r="L44" s="4">
        <f t="shared" si="6"/>
        <v>0.36</v>
      </c>
      <c r="M44" s="2">
        <f t="shared" si="7"/>
        <v>0.0256</v>
      </c>
      <c r="N44" s="6"/>
      <c r="O44" s="1">
        <f>-0.09+O39</f>
        <v>0.09</v>
      </c>
      <c r="P44" s="1">
        <f t="shared" si="11"/>
        <v>-0.18</v>
      </c>
    </row>
    <row r="45" spans="1:16" ht="12.75">
      <c r="A45" s="1">
        <f t="shared" si="4"/>
        <v>43</v>
      </c>
      <c r="B45" s="1">
        <f t="shared" si="9"/>
        <v>0.5</v>
      </c>
      <c r="C45" s="1">
        <v>773</v>
      </c>
      <c r="D45" s="4">
        <v>1</v>
      </c>
      <c r="E45" s="4">
        <v>0</v>
      </c>
      <c r="F45" s="4">
        <v>1</v>
      </c>
      <c r="G45" s="4">
        <v>0</v>
      </c>
      <c r="H45" s="4">
        <v>0</v>
      </c>
      <c r="I45" s="4">
        <v>0</v>
      </c>
      <c r="J45" s="4">
        <f t="shared" si="5"/>
        <v>-0.54</v>
      </c>
      <c r="K45" s="4">
        <f t="shared" si="8"/>
        <v>0</v>
      </c>
      <c r="L45" s="4">
        <f t="shared" si="6"/>
        <v>0.36</v>
      </c>
      <c r="M45" s="2">
        <f t="shared" si="7"/>
        <v>0.0256</v>
      </c>
      <c r="N45" s="6"/>
      <c r="O45" s="1">
        <f>-0.09+O40</f>
        <v>0.27</v>
      </c>
      <c r="P45" s="1">
        <f t="shared" si="11"/>
        <v>-0.18</v>
      </c>
    </row>
    <row r="46" spans="1:16" ht="12.75">
      <c r="A46" s="1">
        <f t="shared" si="4"/>
        <v>44</v>
      </c>
      <c r="B46" s="1">
        <f t="shared" si="9"/>
        <v>0.5</v>
      </c>
      <c r="C46" s="1">
        <v>773</v>
      </c>
      <c r="D46" s="4">
        <v>1</v>
      </c>
      <c r="E46" s="4">
        <v>0</v>
      </c>
      <c r="F46" s="4">
        <v>1</v>
      </c>
      <c r="G46" s="4">
        <v>0</v>
      </c>
      <c r="H46" s="4">
        <v>0</v>
      </c>
      <c r="I46" s="4">
        <v>0</v>
      </c>
      <c r="J46" s="4">
        <f t="shared" si="5"/>
        <v>-0.9</v>
      </c>
      <c r="K46" s="4">
        <f t="shared" si="8"/>
        <v>0</v>
      </c>
      <c r="L46" s="4">
        <f t="shared" si="6"/>
        <v>0.36</v>
      </c>
      <c r="M46" s="2">
        <f t="shared" si="7"/>
        <v>0.0256</v>
      </c>
      <c r="N46" s="6"/>
      <c r="O46" s="1">
        <f>0.45</f>
        <v>0.45</v>
      </c>
      <c r="P46" s="1">
        <f t="shared" si="11"/>
        <v>-0.18</v>
      </c>
    </row>
    <row r="47" spans="1:16" ht="12.75">
      <c r="A47" s="1">
        <f t="shared" si="4"/>
        <v>45</v>
      </c>
      <c r="B47" s="1">
        <f t="shared" si="9"/>
        <v>0.5</v>
      </c>
      <c r="C47" s="1">
        <v>773</v>
      </c>
      <c r="D47" s="4">
        <v>1</v>
      </c>
      <c r="E47" s="4">
        <v>0</v>
      </c>
      <c r="F47" s="4">
        <v>1</v>
      </c>
      <c r="G47" s="4">
        <v>0</v>
      </c>
      <c r="H47" s="4">
        <v>0</v>
      </c>
      <c r="I47" s="4">
        <v>0</v>
      </c>
      <c r="J47" s="4">
        <f t="shared" si="5"/>
        <v>0.72</v>
      </c>
      <c r="K47" s="4">
        <f t="shared" si="8"/>
        <v>0</v>
      </c>
      <c r="L47" s="4">
        <f t="shared" si="6"/>
        <v>0.72</v>
      </c>
      <c r="M47" s="2">
        <f t="shared" si="7"/>
        <v>0.0256</v>
      </c>
      <c r="N47" s="6" t="s">
        <v>52</v>
      </c>
      <c r="O47" s="1">
        <f>-2*0.18</f>
        <v>-0.36</v>
      </c>
      <c r="P47" s="1">
        <f>-2*0.18</f>
        <v>-0.36</v>
      </c>
    </row>
    <row r="48" spans="1:16" ht="12.75">
      <c r="A48" s="1">
        <f t="shared" si="4"/>
        <v>46</v>
      </c>
      <c r="B48" s="1">
        <f t="shared" si="9"/>
        <v>0.5</v>
      </c>
      <c r="C48" s="1">
        <v>773</v>
      </c>
      <c r="D48" s="4">
        <v>1</v>
      </c>
      <c r="E48" s="4">
        <v>0</v>
      </c>
      <c r="F48" s="4">
        <v>1</v>
      </c>
      <c r="G48" s="4">
        <v>0</v>
      </c>
      <c r="H48" s="4">
        <v>0</v>
      </c>
      <c r="I48" s="4">
        <v>0</v>
      </c>
      <c r="J48" s="4">
        <f t="shared" si="5"/>
        <v>0.36</v>
      </c>
      <c r="K48" s="4">
        <f t="shared" si="8"/>
        <v>0</v>
      </c>
      <c r="L48" s="4">
        <f t="shared" si="6"/>
        <v>0.72</v>
      </c>
      <c r="M48" s="2">
        <f t="shared" si="7"/>
        <v>0.0256</v>
      </c>
      <c r="N48" s="6"/>
      <c r="O48" s="1">
        <f>-1*0.18</f>
        <v>-0.18</v>
      </c>
      <c r="P48" s="1">
        <f>-2*0.18</f>
        <v>-0.36</v>
      </c>
    </row>
    <row r="49" spans="1:16" ht="12.75">
      <c r="A49" s="1">
        <f t="shared" si="4"/>
        <v>47</v>
      </c>
      <c r="B49" s="1">
        <f t="shared" si="9"/>
        <v>0.5</v>
      </c>
      <c r="C49" s="1">
        <v>773</v>
      </c>
      <c r="D49" s="4">
        <v>1</v>
      </c>
      <c r="E49" s="4">
        <v>0</v>
      </c>
      <c r="F49" s="4">
        <v>1</v>
      </c>
      <c r="G49" s="4">
        <v>0</v>
      </c>
      <c r="H49" s="4">
        <v>0</v>
      </c>
      <c r="I49" s="4">
        <v>0</v>
      </c>
      <c r="J49" s="4">
        <f t="shared" si="5"/>
        <v>0</v>
      </c>
      <c r="K49" s="4">
        <f t="shared" si="8"/>
        <v>0</v>
      </c>
      <c r="L49" s="4">
        <f t="shared" si="6"/>
        <v>0.72</v>
      </c>
      <c r="M49" s="2">
        <f t="shared" si="7"/>
        <v>0.0256</v>
      </c>
      <c r="N49" s="6"/>
      <c r="O49" s="1">
        <v>0</v>
      </c>
      <c r="P49" s="1">
        <f>-2*0.18</f>
        <v>-0.36</v>
      </c>
    </row>
    <row r="50" spans="1:16" ht="12.75">
      <c r="A50" s="1">
        <f t="shared" si="4"/>
        <v>48</v>
      </c>
      <c r="B50" s="1">
        <f t="shared" si="9"/>
        <v>0.5</v>
      </c>
      <c r="C50" s="1">
        <v>773</v>
      </c>
      <c r="D50" s="4">
        <v>1</v>
      </c>
      <c r="E50" s="4">
        <v>0</v>
      </c>
      <c r="F50" s="4">
        <v>1</v>
      </c>
      <c r="G50" s="4">
        <v>0</v>
      </c>
      <c r="H50" s="4">
        <v>0</v>
      </c>
      <c r="I50" s="4">
        <v>0</v>
      </c>
      <c r="J50" s="4">
        <f t="shared" si="5"/>
        <v>-0.36</v>
      </c>
      <c r="K50" s="4">
        <f t="shared" si="8"/>
        <v>0</v>
      </c>
      <c r="L50" s="4">
        <f t="shared" si="6"/>
        <v>0.72</v>
      </c>
      <c r="M50" s="2">
        <f t="shared" si="7"/>
        <v>0.0256</v>
      </c>
      <c r="N50" s="6"/>
      <c r="O50" s="1">
        <f>1*0.18</f>
        <v>0.18</v>
      </c>
      <c r="P50" s="1">
        <f>-2*0.18</f>
        <v>-0.36</v>
      </c>
    </row>
    <row r="51" spans="1:16" ht="12.75">
      <c r="A51" s="1">
        <f t="shared" si="4"/>
        <v>49</v>
      </c>
      <c r="B51" s="1">
        <f t="shared" si="9"/>
        <v>0.5</v>
      </c>
      <c r="C51" s="1">
        <v>773</v>
      </c>
      <c r="D51" s="4">
        <v>1</v>
      </c>
      <c r="E51" s="4">
        <v>0</v>
      </c>
      <c r="F51" s="4">
        <v>1</v>
      </c>
      <c r="G51" s="4">
        <v>0</v>
      </c>
      <c r="H51" s="4">
        <v>0</v>
      </c>
      <c r="I51" s="4">
        <v>0</v>
      </c>
      <c r="J51" s="4">
        <f t="shared" si="5"/>
        <v>-0.72</v>
      </c>
      <c r="K51" s="4">
        <f t="shared" si="8"/>
        <v>0</v>
      </c>
      <c r="L51" s="4">
        <f t="shared" si="6"/>
        <v>0.72</v>
      </c>
      <c r="M51" s="2">
        <f t="shared" si="7"/>
        <v>0.0256</v>
      </c>
      <c r="N51" s="6"/>
      <c r="O51" s="1">
        <f>2*0.18</f>
        <v>0.36</v>
      </c>
      <c r="P51" s="1">
        <f>-2*0.18</f>
        <v>-0.36</v>
      </c>
    </row>
    <row r="52" spans="1:16" ht="12.75">
      <c r="A52" s="1">
        <f t="shared" si="4"/>
        <v>50</v>
      </c>
      <c r="B52" s="1">
        <f t="shared" si="9"/>
        <v>0.5</v>
      </c>
      <c r="C52" s="1">
        <v>773</v>
      </c>
      <c r="D52" s="4">
        <v>1</v>
      </c>
      <c r="E52" s="4">
        <v>0</v>
      </c>
      <c r="F52" s="4">
        <v>1</v>
      </c>
      <c r="G52" s="4">
        <v>0</v>
      </c>
      <c r="H52" s="4">
        <v>0</v>
      </c>
      <c r="I52" s="4">
        <v>0</v>
      </c>
      <c r="J52" s="4">
        <f t="shared" si="5"/>
        <v>0.18</v>
      </c>
      <c r="K52" s="4">
        <f t="shared" si="8"/>
        <v>0</v>
      </c>
      <c r="L52" s="4">
        <f t="shared" si="6"/>
        <v>1.08</v>
      </c>
      <c r="M52" s="2">
        <f t="shared" si="7"/>
        <v>0.0256</v>
      </c>
      <c r="N52" s="6" t="s">
        <v>53</v>
      </c>
      <c r="O52" s="1">
        <v>-0.09</v>
      </c>
      <c r="P52" s="1">
        <f>-3*0.18</f>
        <v>-0.54</v>
      </c>
    </row>
    <row r="53" spans="1:16" ht="12.75">
      <c r="A53" s="1">
        <f t="shared" si="4"/>
        <v>51</v>
      </c>
      <c r="B53" s="1">
        <f t="shared" si="9"/>
        <v>0.5</v>
      </c>
      <c r="C53" s="1">
        <v>773</v>
      </c>
      <c r="D53" s="4">
        <v>1</v>
      </c>
      <c r="E53" s="4">
        <v>0</v>
      </c>
      <c r="F53" s="4">
        <v>1</v>
      </c>
      <c r="G53" s="4">
        <v>0</v>
      </c>
      <c r="H53" s="4">
        <v>0</v>
      </c>
      <c r="I53" s="4">
        <v>0</v>
      </c>
      <c r="J53" s="4">
        <f t="shared" si="5"/>
        <v>-0.18</v>
      </c>
      <c r="K53" s="4">
        <f t="shared" si="8"/>
        <v>0</v>
      </c>
      <c r="L53" s="4">
        <f t="shared" si="6"/>
        <v>1.08</v>
      </c>
      <c r="M53" s="2">
        <f t="shared" si="7"/>
        <v>0.0256</v>
      </c>
      <c r="N53" s="6"/>
      <c r="O53" s="1">
        <v>0.09</v>
      </c>
      <c r="P53" s="1">
        <f>-3*0.18</f>
        <v>-0.54</v>
      </c>
    </row>
    <row r="54" spans="1:13" ht="12.75">
      <c r="A54" s="2" t="s">
        <v>32</v>
      </c>
      <c r="M54" s="3"/>
    </row>
    <row r="55" spans="1:13" ht="12.75">
      <c r="A55" s="1" t="s">
        <v>0</v>
      </c>
      <c r="B55" s="1" t="s">
        <v>28</v>
      </c>
      <c r="C55" s="1" t="s">
        <v>29</v>
      </c>
      <c r="D55" s="4" t="s">
        <v>30</v>
      </c>
      <c r="M55" s="3"/>
    </row>
    <row r="56" spans="1:6" ht="12.75">
      <c r="A56" s="1">
        <v>1</v>
      </c>
      <c r="B56" s="1">
        <f>-A3</f>
        <v>-1</v>
      </c>
      <c r="C56" s="1">
        <f>A5</f>
        <v>3</v>
      </c>
      <c r="D56" s="4">
        <f>-A6</f>
        <v>-4</v>
      </c>
      <c r="E56" s="4">
        <v>0</v>
      </c>
      <c r="F56" s="4">
        <v>0</v>
      </c>
    </row>
    <row r="57" spans="1:6" ht="12.75">
      <c r="A57" s="1">
        <f>A56+1</f>
        <v>2</v>
      </c>
      <c r="B57" s="1">
        <f>A3</f>
        <v>1</v>
      </c>
      <c r="C57" s="1">
        <f>A4</f>
        <v>2</v>
      </c>
      <c r="D57" s="4">
        <f>-A7</f>
        <v>-5</v>
      </c>
      <c r="E57" s="4">
        <f>-A8</f>
        <v>-6</v>
      </c>
      <c r="F57" s="4">
        <f>A10</f>
        <v>8</v>
      </c>
    </row>
    <row r="58" spans="1:6" ht="12.75">
      <c r="A58" s="1">
        <f aca="true" t="shared" si="12" ref="A58:A63">A57+1</f>
        <v>3</v>
      </c>
      <c r="B58" s="1">
        <f>A9</f>
        <v>7</v>
      </c>
      <c r="C58" s="1">
        <f>-A10</f>
        <v>-8</v>
      </c>
      <c r="D58" s="4">
        <f>-A11</f>
        <v>-9</v>
      </c>
      <c r="E58" s="4">
        <v>0</v>
      </c>
      <c r="F58" s="4">
        <v>0</v>
      </c>
    </row>
    <row r="59" spans="1:6" ht="12.75">
      <c r="A59" s="1">
        <f t="shared" si="12"/>
        <v>4</v>
      </c>
      <c r="B59" s="1">
        <f>A19</f>
        <v>17</v>
      </c>
      <c r="C59" s="1">
        <f>A4</f>
        <v>2</v>
      </c>
      <c r="D59" s="4">
        <f>-A12</f>
        <v>-10</v>
      </c>
      <c r="E59" s="4">
        <f>-A8</f>
        <v>-6</v>
      </c>
      <c r="F59" s="4">
        <f>-A10</f>
        <v>-8</v>
      </c>
    </row>
    <row r="60" spans="1:6" ht="12.75">
      <c r="A60" s="1">
        <f t="shared" si="12"/>
        <v>5</v>
      </c>
      <c r="B60" s="1">
        <f>A13</f>
        <v>11</v>
      </c>
      <c r="C60" s="1">
        <f>A21</f>
        <v>19</v>
      </c>
      <c r="D60" s="4">
        <f>-A19</f>
        <v>-17</v>
      </c>
      <c r="E60" s="4">
        <f>-A14</f>
        <v>-12</v>
      </c>
      <c r="F60" s="4">
        <v>0</v>
      </c>
    </row>
    <row r="61" spans="1:6" ht="12.75">
      <c r="A61" s="1">
        <f t="shared" si="12"/>
        <v>6</v>
      </c>
      <c r="B61" s="1">
        <f>-A15</f>
        <v>-13</v>
      </c>
      <c r="C61" s="1">
        <f>-A19</f>
        <v>-17</v>
      </c>
      <c r="D61" s="4">
        <f>A14</f>
        <v>12</v>
      </c>
      <c r="E61" s="4">
        <v>0</v>
      </c>
      <c r="F61" s="4">
        <v>0</v>
      </c>
    </row>
    <row r="62" spans="1:6" ht="12.75">
      <c r="A62" s="1">
        <f t="shared" si="12"/>
        <v>7</v>
      </c>
      <c r="B62" s="1">
        <f>A15</f>
        <v>13</v>
      </c>
      <c r="C62" s="1">
        <f>A20</f>
        <v>18</v>
      </c>
      <c r="D62" s="4">
        <f>-A19</f>
        <v>-17</v>
      </c>
      <c r="E62" s="4">
        <f>-A17</f>
        <v>-15</v>
      </c>
      <c r="F62" s="4">
        <v>0</v>
      </c>
    </row>
    <row r="63" spans="1:6" ht="12.75">
      <c r="A63" s="1">
        <f t="shared" si="12"/>
        <v>8</v>
      </c>
      <c r="B63" s="1">
        <f>A16</f>
        <v>14</v>
      </c>
      <c r="C63" s="1">
        <f>-A21</f>
        <v>-19</v>
      </c>
      <c r="D63" s="4">
        <f>-A22</f>
        <v>-20</v>
      </c>
      <c r="E63" s="4">
        <f>-A18</f>
        <v>-16</v>
      </c>
      <c r="F63" s="4">
        <v>0</v>
      </c>
    </row>
    <row r="64" spans="1:6" ht="12.75">
      <c r="A64" s="1">
        <f>A63+1</f>
        <v>9</v>
      </c>
      <c r="B64" s="1">
        <f>A15</f>
        <v>13</v>
      </c>
      <c r="C64" s="1">
        <f>-A16</f>
        <v>-14</v>
      </c>
      <c r="D64" s="4">
        <f>-A23</f>
        <v>-21</v>
      </c>
      <c r="E64" s="4">
        <v>0</v>
      </c>
      <c r="F64" s="4">
        <v>0</v>
      </c>
    </row>
    <row r="65" spans="1:6" ht="12.75">
      <c r="A65" s="1">
        <f>A64+1</f>
        <v>10</v>
      </c>
      <c r="B65" s="1">
        <f>B64</f>
        <v>13</v>
      </c>
      <c r="C65" s="1">
        <f>C64</f>
        <v>-14</v>
      </c>
      <c r="D65" s="4">
        <f>-A24</f>
        <v>-22</v>
      </c>
      <c r="E65" s="4">
        <v>0</v>
      </c>
      <c r="F65" s="4">
        <v>0</v>
      </c>
    </row>
    <row r="66" spans="1:6" ht="12.75">
      <c r="A66" s="1">
        <f aca="true" t="shared" si="13" ref="A66:A71">A65+1</f>
        <v>11</v>
      </c>
      <c r="B66" s="1">
        <f aca="true" t="shared" si="14" ref="B66:B71">B65</f>
        <v>13</v>
      </c>
      <c r="C66" s="1">
        <f aca="true" t="shared" si="15" ref="C66:C71">C65</f>
        <v>-14</v>
      </c>
      <c r="D66" s="4">
        <f aca="true" t="shared" si="16" ref="D66:D71">-A25</f>
        <v>-23</v>
      </c>
      <c r="E66" s="4">
        <v>0</v>
      </c>
      <c r="F66" s="4">
        <v>0</v>
      </c>
    </row>
    <row r="67" spans="1:6" ht="12.75">
      <c r="A67" s="1">
        <f t="shared" si="13"/>
        <v>12</v>
      </c>
      <c r="B67" s="1">
        <f t="shared" si="14"/>
        <v>13</v>
      </c>
      <c r="C67" s="1">
        <f t="shared" si="15"/>
        <v>-14</v>
      </c>
      <c r="D67" s="4">
        <f t="shared" si="16"/>
        <v>-24</v>
      </c>
      <c r="E67" s="4">
        <v>0</v>
      </c>
      <c r="F67" s="4">
        <v>0</v>
      </c>
    </row>
    <row r="68" spans="1:6" ht="12.75">
      <c r="A68" s="1">
        <f t="shared" si="13"/>
        <v>13</v>
      </c>
      <c r="B68" s="1">
        <f t="shared" si="14"/>
        <v>13</v>
      </c>
      <c r="C68" s="1">
        <f t="shared" si="15"/>
        <v>-14</v>
      </c>
      <c r="D68" s="4">
        <f t="shared" si="16"/>
        <v>-25</v>
      </c>
      <c r="E68" s="4">
        <v>0</v>
      </c>
      <c r="F68" s="4">
        <v>0</v>
      </c>
    </row>
    <row r="69" spans="1:6" ht="12.75">
      <c r="A69" s="1">
        <f t="shared" si="13"/>
        <v>14</v>
      </c>
      <c r="B69" s="1">
        <f t="shared" si="14"/>
        <v>13</v>
      </c>
      <c r="C69" s="1">
        <f t="shared" si="15"/>
        <v>-14</v>
      </c>
      <c r="D69" s="4">
        <f t="shared" si="16"/>
        <v>-26</v>
      </c>
      <c r="E69" s="4">
        <v>0</v>
      </c>
      <c r="F69" s="4">
        <v>0</v>
      </c>
    </row>
    <row r="70" spans="1:6" ht="12.75">
      <c r="A70" s="1">
        <f t="shared" si="13"/>
        <v>15</v>
      </c>
      <c r="B70" s="1">
        <f t="shared" si="14"/>
        <v>13</v>
      </c>
      <c r="C70" s="1">
        <f t="shared" si="15"/>
        <v>-14</v>
      </c>
      <c r="D70" s="4">
        <f t="shared" si="16"/>
        <v>-27</v>
      </c>
      <c r="E70" s="4">
        <v>0</v>
      </c>
      <c r="F70" s="4">
        <v>0</v>
      </c>
    </row>
    <row r="71" spans="1:6" ht="12.75">
      <c r="A71" s="1">
        <f t="shared" si="13"/>
        <v>16</v>
      </c>
      <c r="B71" s="1">
        <f t="shared" si="14"/>
        <v>13</v>
      </c>
      <c r="C71" s="1">
        <f t="shared" si="15"/>
        <v>-14</v>
      </c>
      <c r="D71" s="4">
        <f t="shared" si="16"/>
        <v>-28</v>
      </c>
      <c r="E71" s="4">
        <v>0</v>
      </c>
      <c r="F71" s="4">
        <v>0</v>
      </c>
    </row>
    <row r="72" spans="1:6" ht="12.75">
      <c r="A72" s="1">
        <f aca="true" t="shared" si="17" ref="A72:A78">A71+1</f>
        <v>17</v>
      </c>
      <c r="B72" s="1">
        <f aca="true" t="shared" si="18" ref="B72:C78">B71</f>
        <v>13</v>
      </c>
      <c r="C72" s="1">
        <f t="shared" si="18"/>
        <v>-14</v>
      </c>
      <c r="D72" s="4">
        <f aca="true" t="shared" si="19" ref="D72:D78">-A31</f>
        <v>-29</v>
      </c>
      <c r="E72" s="4">
        <v>0</v>
      </c>
      <c r="F72" s="4">
        <v>0</v>
      </c>
    </row>
    <row r="73" spans="1:6" ht="12.75">
      <c r="A73" s="1">
        <f t="shared" si="17"/>
        <v>18</v>
      </c>
      <c r="B73" s="1">
        <f t="shared" si="18"/>
        <v>13</v>
      </c>
      <c r="C73" s="1">
        <f t="shared" si="18"/>
        <v>-14</v>
      </c>
      <c r="D73" s="4">
        <f t="shared" si="19"/>
        <v>-30</v>
      </c>
      <c r="E73" s="4">
        <v>0</v>
      </c>
      <c r="F73" s="4">
        <v>0</v>
      </c>
    </row>
    <row r="74" spans="1:6" ht="12.75">
      <c r="A74" s="1">
        <f t="shared" si="17"/>
        <v>19</v>
      </c>
      <c r="B74" s="1">
        <f t="shared" si="18"/>
        <v>13</v>
      </c>
      <c r="C74" s="1">
        <f t="shared" si="18"/>
        <v>-14</v>
      </c>
      <c r="D74" s="4">
        <f t="shared" si="19"/>
        <v>-31</v>
      </c>
      <c r="E74" s="4">
        <v>0</v>
      </c>
      <c r="F74" s="4">
        <v>0</v>
      </c>
    </row>
    <row r="75" spans="1:6" ht="12.75">
      <c r="A75" s="1">
        <f t="shared" si="17"/>
        <v>20</v>
      </c>
      <c r="B75" s="1">
        <f t="shared" si="18"/>
        <v>13</v>
      </c>
      <c r="C75" s="1">
        <f t="shared" si="18"/>
        <v>-14</v>
      </c>
      <c r="D75" s="4">
        <f t="shared" si="19"/>
        <v>-32</v>
      </c>
      <c r="E75" s="4">
        <v>0</v>
      </c>
      <c r="F75" s="4">
        <v>0</v>
      </c>
    </row>
    <row r="76" spans="1:6" ht="12.75">
      <c r="A76" s="1">
        <f t="shared" si="17"/>
        <v>21</v>
      </c>
      <c r="B76" s="1">
        <f t="shared" si="18"/>
        <v>13</v>
      </c>
      <c r="C76" s="1">
        <f t="shared" si="18"/>
        <v>-14</v>
      </c>
      <c r="D76" s="4">
        <f t="shared" si="19"/>
        <v>-33</v>
      </c>
      <c r="E76" s="4">
        <v>0</v>
      </c>
      <c r="F76" s="4">
        <v>0</v>
      </c>
    </row>
    <row r="77" spans="1:6" ht="12.75">
      <c r="A77" s="1">
        <f t="shared" si="17"/>
        <v>22</v>
      </c>
      <c r="B77" s="1">
        <f t="shared" si="18"/>
        <v>13</v>
      </c>
      <c r="C77" s="1">
        <f t="shared" si="18"/>
        <v>-14</v>
      </c>
      <c r="D77" s="4">
        <f t="shared" si="19"/>
        <v>-34</v>
      </c>
      <c r="E77" s="4">
        <v>0</v>
      </c>
      <c r="F77" s="4">
        <v>0</v>
      </c>
    </row>
    <row r="78" spans="1:6" ht="12.75">
      <c r="A78" s="1">
        <f t="shared" si="17"/>
        <v>23</v>
      </c>
      <c r="B78" s="1">
        <f t="shared" si="18"/>
        <v>13</v>
      </c>
      <c r="C78" s="1">
        <f t="shared" si="18"/>
        <v>-14</v>
      </c>
      <c r="D78" s="4">
        <f t="shared" si="19"/>
        <v>-35</v>
      </c>
      <c r="E78" s="4">
        <v>0</v>
      </c>
      <c r="F78" s="4">
        <v>0</v>
      </c>
    </row>
    <row r="79" spans="1:6" ht="12.75">
      <c r="A79" s="1">
        <f aca="true" t="shared" si="20" ref="A79:A84">A78+1</f>
        <v>24</v>
      </c>
      <c r="B79" s="1">
        <f aca="true" t="shared" si="21" ref="B79:B84">B78</f>
        <v>13</v>
      </c>
      <c r="C79" s="1">
        <f aca="true" t="shared" si="22" ref="C79:C84">C78</f>
        <v>-14</v>
      </c>
      <c r="D79" s="4">
        <f aca="true" t="shared" si="23" ref="D79:D84">-A38</f>
        <v>-36</v>
      </c>
      <c r="E79" s="4">
        <v>0</v>
      </c>
      <c r="F79" s="4">
        <v>0</v>
      </c>
    </row>
    <row r="80" spans="1:6" ht="12.75">
      <c r="A80" s="1">
        <f t="shared" si="20"/>
        <v>25</v>
      </c>
      <c r="B80" s="1">
        <f t="shared" si="21"/>
        <v>13</v>
      </c>
      <c r="C80" s="1">
        <f t="shared" si="22"/>
        <v>-14</v>
      </c>
      <c r="D80" s="4">
        <f t="shared" si="23"/>
        <v>-37</v>
      </c>
      <c r="E80" s="4">
        <v>0</v>
      </c>
      <c r="F80" s="4">
        <v>0</v>
      </c>
    </row>
    <row r="81" spans="1:6" ht="12.75">
      <c r="A81" s="1">
        <f t="shared" si="20"/>
        <v>26</v>
      </c>
      <c r="B81" s="1">
        <f t="shared" si="21"/>
        <v>13</v>
      </c>
      <c r="C81" s="1">
        <f t="shared" si="22"/>
        <v>-14</v>
      </c>
      <c r="D81" s="4">
        <f t="shared" si="23"/>
        <v>-38</v>
      </c>
      <c r="E81" s="4">
        <v>0</v>
      </c>
      <c r="F81" s="4">
        <v>0</v>
      </c>
    </row>
    <row r="82" spans="1:6" ht="12.75">
      <c r="A82" s="1">
        <f t="shared" si="20"/>
        <v>27</v>
      </c>
      <c r="B82" s="1">
        <f t="shared" si="21"/>
        <v>13</v>
      </c>
      <c r="C82" s="1">
        <f t="shared" si="22"/>
        <v>-14</v>
      </c>
      <c r="D82" s="4">
        <f t="shared" si="23"/>
        <v>-39</v>
      </c>
      <c r="E82" s="4">
        <v>0</v>
      </c>
      <c r="F82" s="4">
        <v>0</v>
      </c>
    </row>
    <row r="83" spans="1:6" ht="12.75">
      <c r="A83" s="1">
        <f t="shared" si="20"/>
        <v>28</v>
      </c>
      <c r="B83" s="1">
        <f t="shared" si="21"/>
        <v>13</v>
      </c>
      <c r="C83" s="1">
        <f t="shared" si="22"/>
        <v>-14</v>
      </c>
      <c r="D83" s="4">
        <f t="shared" si="23"/>
        <v>-40</v>
      </c>
      <c r="E83" s="4">
        <v>0</v>
      </c>
      <c r="F83" s="4">
        <v>0</v>
      </c>
    </row>
    <row r="84" spans="1:6" ht="12.75">
      <c r="A84" s="1">
        <f t="shared" si="20"/>
        <v>29</v>
      </c>
      <c r="B84" s="1">
        <f t="shared" si="21"/>
        <v>13</v>
      </c>
      <c r="C84" s="1">
        <f t="shared" si="22"/>
        <v>-14</v>
      </c>
      <c r="D84" s="4">
        <f t="shared" si="23"/>
        <v>-41</v>
      </c>
      <c r="E84" s="4">
        <v>0</v>
      </c>
      <c r="F84" s="4">
        <v>0</v>
      </c>
    </row>
    <row r="85" spans="1:6" ht="12.75">
      <c r="A85" s="1">
        <f aca="true" t="shared" si="24" ref="A85:A94">A84+1</f>
        <v>30</v>
      </c>
      <c r="B85" s="1">
        <f aca="true" t="shared" si="25" ref="B85:B94">B84</f>
        <v>13</v>
      </c>
      <c r="C85" s="1">
        <f aca="true" t="shared" si="26" ref="C85:C94">C84</f>
        <v>-14</v>
      </c>
      <c r="D85" s="4">
        <f aca="true" t="shared" si="27" ref="D85:D94">-A44</f>
        <v>-42</v>
      </c>
      <c r="E85" s="4">
        <v>0</v>
      </c>
      <c r="F85" s="4">
        <v>0</v>
      </c>
    </row>
    <row r="86" spans="1:6" ht="12.75">
      <c r="A86" s="1">
        <f t="shared" si="24"/>
        <v>31</v>
      </c>
      <c r="B86" s="1">
        <f t="shared" si="25"/>
        <v>13</v>
      </c>
      <c r="C86" s="1">
        <f t="shared" si="26"/>
        <v>-14</v>
      </c>
      <c r="D86" s="4">
        <f t="shared" si="27"/>
        <v>-43</v>
      </c>
      <c r="E86" s="4">
        <v>0</v>
      </c>
      <c r="F86" s="4">
        <v>0</v>
      </c>
    </row>
    <row r="87" spans="1:6" ht="12.75">
      <c r="A87" s="1">
        <f t="shared" si="24"/>
        <v>32</v>
      </c>
      <c r="B87" s="1">
        <f t="shared" si="25"/>
        <v>13</v>
      </c>
      <c r="C87" s="1">
        <f t="shared" si="26"/>
        <v>-14</v>
      </c>
      <c r="D87" s="4">
        <f t="shared" si="27"/>
        <v>-44</v>
      </c>
      <c r="E87" s="4">
        <v>0</v>
      </c>
      <c r="F87" s="4">
        <v>0</v>
      </c>
    </row>
    <row r="88" spans="1:6" ht="12.75">
      <c r="A88" s="1">
        <f t="shared" si="24"/>
        <v>33</v>
      </c>
      <c r="B88" s="1">
        <f t="shared" si="25"/>
        <v>13</v>
      </c>
      <c r="C88" s="1">
        <f t="shared" si="26"/>
        <v>-14</v>
      </c>
      <c r="D88" s="4">
        <f t="shared" si="27"/>
        <v>-45</v>
      </c>
      <c r="E88" s="4">
        <v>0</v>
      </c>
      <c r="F88" s="4">
        <v>0</v>
      </c>
    </row>
    <row r="89" spans="1:6" ht="12.75">
      <c r="A89" s="1">
        <f t="shared" si="24"/>
        <v>34</v>
      </c>
      <c r="B89" s="1">
        <f t="shared" si="25"/>
        <v>13</v>
      </c>
      <c r="C89" s="1">
        <f t="shared" si="26"/>
        <v>-14</v>
      </c>
      <c r="D89" s="4">
        <f t="shared" si="27"/>
        <v>-46</v>
      </c>
      <c r="E89" s="4">
        <v>0</v>
      </c>
      <c r="F89" s="4">
        <v>0</v>
      </c>
    </row>
    <row r="90" spans="1:6" ht="12.75">
      <c r="A90" s="1">
        <f t="shared" si="24"/>
        <v>35</v>
      </c>
      <c r="B90" s="1">
        <f t="shared" si="25"/>
        <v>13</v>
      </c>
      <c r="C90" s="1">
        <f t="shared" si="26"/>
        <v>-14</v>
      </c>
      <c r="D90" s="4">
        <f t="shared" si="27"/>
        <v>-47</v>
      </c>
      <c r="E90" s="4">
        <v>0</v>
      </c>
      <c r="F90" s="4">
        <v>0</v>
      </c>
    </row>
    <row r="91" spans="1:6" ht="12.75">
      <c r="A91" s="1">
        <f t="shared" si="24"/>
        <v>36</v>
      </c>
      <c r="B91" s="1">
        <f t="shared" si="25"/>
        <v>13</v>
      </c>
      <c r="C91" s="1">
        <f t="shared" si="26"/>
        <v>-14</v>
      </c>
      <c r="D91" s="4">
        <f t="shared" si="27"/>
        <v>-48</v>
      </c>
      <c r="E91" s="4">
        <v>0</v>
      </c>
      <c r="F91" s="4">
        <v>0</v>
      </c>
    </row>
    <row r="92" spans="1:6" ht="12.75">
      <c r="A92" s="1">
        <f t="shared" si="24"/>
        <v>37</v>
      </c>
      <c r="B92" s="1">
        <f t="shared" si="25"/>
        <v>13</v>
      </c>
      <c r="C92" s="1">
        <f t="shared" si="26"/>
        <v>-14</v>
      </c>
      <c r="D92" s="4">
        <f t="shared" si="27"/>
        <v>-49</v>
      </c>
      <c r="E92" s="4">
        <v>0</v>
      </c>
      <c r="F92" s="4">
        <v>0</v>
      </c>
    </row>
    <row r="93" spans="1:6" ht="12.75">
      <c r="A93" s="1">
        <f t="shared" si="24"/>
        <v>38</v>
      </c>
      <c r="B93" s="1">
        <f t="shared" si="25"/>
        <v>13</v>
      </c>
      <c r="C93" s="1">
        <f t="shared" si="26"/>
        <v>-14</v>
      </c>
      <c r="D93" s="4">
        <f t="shared" si="27"/>
        <v>-50</v>
      </c>
      <c r="E93" s="4">
        <v>0</v>
      </c>
      <c r="F93" s="4">
        <v>0</v>
      </c>
    </row>
    <row r="94" spans="1:6" ht="12.75">
      <c r="A94" s="1">
        <f t="shared" si="24"/>
        <v>39</v>
      </c>
      <c r="B94" s="1">
        <f t="shared" si="25"/>
        <v>13</v>
      </c>
      <c r="C94" s="1">
        <f t="shared" si="26"/>
        <v>-14</v>
      </c>
      <c r="D94" s="4">
        <f t="shared" si="27"/>
        <v>-51</v>
      </c>
      <c r="E94" s="4">
        <v>0</v>
      </c>
      <c r="F94" s="4">
        <v>0</v>
      </c>
    </row>
    <row r="95" ht="12.75">
      <c r="A95" s="2" t="s">
        <v>34</v>
      </c>
    </row>
    <row r="96" spans="1:10" ht="12.75">
      <c r="A96" s="1" t="s">
        <v>35</v>
      </c>
      <c r="B96" s="1" t="s">
        <v>2</v>
      </c>
      <c r="C96" s="1" t="s">
        <v>36</v>
      </c>
      <c r="D96" s="4" t="s">
        <v>37</v>
      </c>
      <c r="E96" s="4" t="s">
        <v>39</v>
      </c>
      <c r="F96" s="4" t="s">
        <v>40</v>
      </c>
      <c r="G96" s="4" t="s">
        <v>41</v>
      </c>
      <c r="H96" s="4" t="s">
        <v>38</v>
      </c>
      <c r="I96" s="4" t="s">
        <v>42</v>
      </c>
      <c r="J96" s="4" t="s">
        <v>43</v>
      </c>
    </row>
    <row r="97" spans="1:10" ht="12.75">
      <c r="A97" s="1">
        <v>83.8</v>
      </c>
      <c r="B97" s="1">
        <v>2300</v>
      </c>
      <c r="C97" s="1">
        <v>1</v>
      </c>
      <c r="D97" s="4">
        <v>179.9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1</v>
      </c>
    </row>
    <row r="98" ht="12.75">
      <c r="A98" s="2" t="s">
        <v>44</v>
      </c>
    </row>
    <row r="99" spans="1:2" ht="12.75">
      <c r="A99" s="1" t="s">
        <v>45</v>
      </c>
      <c r="B99" s="1" t="s">
        <v>46</v>
      </c>
    </row>
    <row r="100" spans="1:2" ht="12.75">
      <c r="A100" s="1">
        <v>16</v>
      </c>
      <c r="B100" s="1">
        <v>10</v>
      </c>
    </row>
  </sheetData>
  <mergeCells count="5">
    <mergeCell ref="N3:N6"/>
    <mergeCell ref="N7:N12"/>
    <mergeCell ref="O13:O18"/>
    <mergeCell ref="O19:O21"/>
    <mergeCell ref="N13:N22"/>
  </mergeCells>
  <conditionalFormatting sqref="D3:M54">
    <cfRule type="cellIs" priority="1" dxfId="0" operator="equal" stopIfTrue="1">
      <formula>0</formula>
    </cfRule>
  </conditionalFormatting>
  <conditionalFormatting sqref="A56:F94">
    <cfRule type="cellIs" priority="2" dxfId="1" operator="equal" stopIfTrue="1">
      <formula>0</formula>
    </cfRule>
  </conditionalFormatting>
  <printOptions/>
  <pageMargins left="0.75" right="0.75" top="1" bottom="1" header="0.5" footer="0.5"/>
  <pageSetup horizontalDpi="96" verticalDpi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msantana</dc:creator>
  <cp:keywords/>
  <dc:description/>
  <cp:lastModifiedBy>msantana</cp:lastModifiedBy>
  <dcterms:created xsi:type="dcterms:W3CDTF">2002-02-05T10:38:33Z</dcterms:created>
  <dcterms:modified xsi:type="dcterms:W3CDTF">2002-12-10T16:11:07Z</dcterms:modified>
  <cp:category/>
  <cp:version/>
  <cp:contentType/>
  <cp:contentStatus/>
</cp:coreProperties>
</file>